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旧ドキュメント\"/>
    </mc:Choice>
  </mc:AlternateContent>
  <xr:revisionPtr revIDLastSave="0" documentId="13_ncr:1_{8840E320-CB22-4532-9037-0128EB59F308}" xr6:coauthVersionLast="47" xr6:coauthVersionMax="47" xr10:uidLastSave="{00000000-0000-0000-0000-000000000000}"/>
  <bookViews>
    <workbookView xWindow="-108" yWindow="-108" windowWidth="23256" windowHeight="12576" xr2:uid="{984B706F-B2F1-44AA-8E7B-43883443D5B1}"/>
  </bookViews>
  <sheets>
    <sheet name="源泉徴収票から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5" l="1"/>
  <c r="B7" i="5" s="1"/>
  <c r="B9" i="5" l="1"/>
  <c r="B8" i="5"/>
  <c r="C7" i="5"/>
  <c r="F2" i="5" l="1"/>
</calcChain>
</file>

<file path=xl/sharedStrings.xml><?xml version="1.0" encoding="utf-8"?>
<sst xmlns="http://schemas.openxmlformats.org/spreadsheetml/2006/main" count="38" uniqueCount="25">
  <si>
    <t>給与所得控除後の金額</t>
    <rPh sb="0" eb="2">
      <t>キュウヨ</t>
    </rPh>
    <rPh sb="2" eb="4">
      <t>ショトク</t>
    </rPh>
    <rPh sb="4" eb="7">
      <t>コウジョゴ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</si>
  <si>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10">
      <t>ゴウケイガク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</si>
  <si>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</si>
  <si>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所得税課税対象額</t>
    <rPh sb="0" eb="3">
      <t>ショトクゼイ</t>
    </rPh>
    <rPh sb="3" eb="8">
      <t>カゼイタイショウガク</t>
    </rPh>
    <phoneticPr fontId="1"/>
  </si>
  <si>
    <t>課税される所得金額</t>
    <rPh sb="0" eb="2">
      <t>カゼイ</t>
    </rPh>
    <rPh sb="5" eb="9">
      <t>ショトクキンガク</t>
    </rPh>
    <phoneticPr fontId="1"/>
  </si>
  <si>
    <t>1,000円から1,949,000円まで</t>
    <rPh sb="5" eb="6">
      <t>エン</t>
    </rPh>
    <rPh sb="17" eb="18">
      <t>エン</t>
    </rPh>
    <phoneticPr fontId="1"/>
  </si>
  <si>
    <t>1,950,000円から3,299,000円まで</t>
    <rPh sb="9" eb="10">
      <t>エン</t>
    </rPh>
    <rPh sb="21" eb="22">
      <t>エン</t>
    </rPh>
    <phoneticPr fontId="1"/>
  </si>
  <si>
    <t>40,000,000円以上</t>
    <rPh sb="10" eb="11">
      <t>エン</t>
    </rPh>
    <rPh sb="11" eb="13">
      <t>イジョウ</t>
    </rPh>
    <phoneticPr fontId="1"/>
  </si>
  <si>
    <t>3,300,000円から6,949,000円まで</t>
    <rPh sb="9" eb="10">
      <t>エン</t>
    </rPh>
    <rPh sb="21" eb="22">
      <t>エン</t>
    </rPh>
    <phoneticPr fontId="1"/>
  </si>
  <si>
    <t>6,950,000円から8,999,000円まで</t>
    <rPh sb="9" eb="10">
      <t>エン</t>
    </rPh>
    <rPh sb="21" eb="22">
      <t>エン</t>
    </rPh>
    <phoneticPr fontId="1"/>
  </si>
  <si>
    <t>9,000,000円から17,999,000円まで</t>
    <rPh sb="9" eb="10">
      <t>エン</t>
    </rPh>
    <rPh sb="22" eb="23">
      <t>エン</t>
    </rPh>
    <phoneticPr fontId="1"/>
  </si>
  <si>
    <t>18,000,000円から39,999,000円まで</t>
    <rPh sb="10" eb="11">
      <t>エン</t>
    </rPh>
    <rPh sb="23" eb="24">
      <t>エン</t>
    </rPh>
    <phoneticPr fontId="1"/>
  </si>
  <si>
    <t>税率</t>
    <rPh sb="0" eb="2">
      <t>ゼイリツ</t>
    </rPh>
    <phoneticPr fontId="1"/>
  </si>
  <si>
    <t>控除額</t>
    <rPh sb="0" eb="3">
      <t>コウジョガク</t>
    </rPh>
    <phoneticPr fontId="1"/>
  </si>
  <si>
    <t>ふるさと納税寄付可能上限額</t>
    <rPh sb="4" eb="6">
      <t>ノウゼイ</t>
    </rPh>
    <rPh sb="6" eb="8">
      <t>キフ</t>
    </rPh>
    <rPh sb="8" eb="10">
      <t>カノウ</t>
    </rPh>
    <rPh sb="10" eb="13">
      <t>ジョウゲンガク</t>
    </rPh>
    <phoneticPr fontId="1"/>
  </si>
  <si>
    <t>所得税率</t>
    <rPh sb="0" eb="4">
      <t>ショトクゼイリツ</t>
    </rPh>
    <phoneticPr fontId="1"/>
  </si>
  <si>
    <t>寄付可能上限額計算式</t>
    <rPh sb="0" eb="2">
      <t>キフ</t>
    </rPh>
    <rPh sb="2" eb="4">
      <t>カノウ</t>
    </rPh>
    <rPh sb="4" eb="7">
      <t>ジョウゲンガク</t>
    </rPh>
    <rPh sb="7" eb="10">
      <t>ケイサンシキ</t>
    </rPh>
    <phoneticPr fontId="1"/>
  </si>
  <si>
    <t>住民税額</t>
    <rPh sb="0" eb="3">
      <t>ジュウミンゼイ</t>
    </rPh>
    <rPh sb="3" eb="4">
      <t>ガク</t>
    </rPh>
    <phoneticPr fontId="1"/>
  </si>
  <si>
    <t>(所得税率）</t>
    <rPh sb="1" eb="5">
      <t>ショトクゼイリツ</t>
    </rPh>
    <phoneticPr fontId="1"/>
  </si>
  <si>
    <t>給与・賞与支払合計</t>
    <rPh sb="5" eb="7">
      <t>シハライ</t>
    </rPh>
    <rPh sb="7" eb="9">
      <t>ゴウケイ</t>
    </rPh>
    <phoneticPr fontId="1"/>
  </si>
  <si>
    <t>+　2,000円</t>
    <rPh sb="7" eb="8">
      <t>エン</t>
    </rPh>
    <phoneticPr fontId="1"/>
  </si>
  <si>
    <t>表１</t>
    <rPh sb="0" eb="1">
      <t>ヒョウ</t>
    </rPh>
    <phoneticPr fontId="1"/>
  </si>
  <si>
    <t>表２</t>
    <rPh sb="0" eb="1">
      <t>ヒョウ</t>
    </rPh>
    <phoneticPr fontId="1"/>
  </si>
  <si>
    <t>住民税額 ×</t>
    <rPh sb="0" eb="4">
      <t>ジュウミンゼイガク</t>
    </rPh>
    <phoneticPr fontId="1"/>
  </si>
  <si>
    <t>←源泉徴収票から入力する項目</t>
    <rPh sb="1" eb="6">
      <t>ゲンセンチョウシュウヒョウ</t>
    </rPh>
    <rPh sb="8" eb="10">
      <t>ニュウリョク</t>
    </rPh>
    <rPh sb="12" eb="14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</si>
</sst>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0.000%"/>
    <numFmt numFmtId="183" formatCode="#,##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9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83" fontId="0" fillId="0" borderId="0" xfId="1" applyNumberFormat="1" applyFo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183" fontId="0" fillId="0" borderId="1" xfId="1" applyNumberFormat="1" applyFont="1" applyBorder="1">
      <alignment vertical="center"/>
    </xf>
    <xf numFmtId="9" fontId="4" fillId="3" borderId="0" xfId="2" applyFont="1" applyFill="1">
      <alignment vertical="center"/>
    </xf>
    <xf numFmtId="0" fontId="4" fillId="3" borderId="0" xfId="0" applyFont="1" applyFill="1">
      <alignment vertical="center"/>
    </xf>
    <xf numFmtId="183" fontId="0" fillId="0" borderId="0" xfId="1" applyNumberFormat="1" applyFont="1" applyBorder="1">
      <alignment vertical="center"/>
    </xf>
    <xf numFmtId="183" fontId="5" fillId="0" borderId="5" xfId="1" applyNumberFormat="1" applyFont="1" applyBorder="1">
      <alignment vertical="center"/>
    </xf>
    <xf numFmtId="179" fontId="0" fillId="0" borderId="4" xfId="0" applyNumberFormat="1" applyBorder="1" applyAlignment="1">
      <alignment horizontal="center" vertical="center"/>
    </xf>
    <xf numFmtId="9" fontId="0" fillId="0" borderId="3" xfId="0" quotePrefix="1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83" fontId="0" fillId="0" borderId="7" xfId="1" applyNumberFormat="1" applyFont="1" applyBorder="1">
      <alignment vertical="center"/>
    </xf>
    <xf numFmtId="183" fontId="0" fillId="0" borderId="11" xfId="1" applyNumberFormat="1" applyFont="1" applyBorder="1">
      <alignment vertical="center"/>
    </xf>
    <xf numFmtId="183" fontId="0" fillId="0" borderId="6" xfId="1" applyNumberFormat="1" applyFont="1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EDD8-DA77-43C2-9D05-A4440C4074C6}">
  <dimension ref="A1:I28"/>
  <sheetViews>
    <sheetView tabSelected="1" workbookViewId="0">
      <selection activeCell="F9" sqref="F9"/>
    </sheetView>
  </sheetViews>
  <sheetFormatPr defaultRowHeight="18" x14ac:dyDescent="0.45"/>
  <cols>
    <col min="1" max="1" width="20.69921875" customWidth="1"/>
    <col min="2" max="2" width="14.69921875" customWidth="1"/>
    <col min="3" max="9" width="10.69921875" customWidth="1"/>
  </cols>
  <sheetData>
    <row r="1" spans="1:9" ht="18.600000000000001" thickBot="1" x14ac:dyDescent="0.5"/>
    <row r="2" spans="1:9" ht="22.8" thickBot="1" x14ac:dyDescent="0.5">
      <c r="C2" s="26" t="s">
        <v>14</v>
      </c>
      <c r="D2" s="27"/>
      <c r="E2" s="28"/>
      <c r="F2" s="19">
        <f>ROUNDDOWN($B$8*SUMIF($F$13:$F$19,$C$7,$H$13:$H$19)+2000,-3)</f>
        <v>56000</v>
      </c>
    </row>
    <row r="3" spans="1:9" ht="18.600000000000001" thickBot="1" x14ac:dyDescent="0.5"/>
    <row r="4" spans="1:9" ht="19.2" thickTop="1" thickBot="1" x14ac:dyDescent="0.5">
      <c r="A4" s="9" t="s">
        <v>19</v>
      </c>
      <c r="B4" s="30">
        <v>8337233</v>
      </c>
      <c r="C4" s="32" t="s">
        <v>24</v>
      </c>
      <c r="D4" s="33"/>
      <c r="E4" s="33"/>
      <c r="F4" s="33"/>
    </row>
    <row r="5" spans="1:9" ht="19.2" thickTop="1" thickBot="1" x14ac:dyDescent="0.5">
      <c r="A5" s="9" t="s">
        <v>0</v>
      </c>
      <c r="B5" s="31">
        <f>IF(B4&gt;=8500000,B4-1950000,IF(B4&gt;=6600000,B4*0.9-1100000,IF(B4&gt;=3600000,ROUNDDOWN(B4/4,-3)*3.2-440000,IF(B4&gt;=1800000,ROUNDDOWN(B4/4,-3)*2.8-80000,IF(B4&gt;=1628000,ROUNDDOWN(B4/4,-3)*2.4+100000,IF(B4&gt;=1624000,1074000,IF(B4&gt;=1622000,1072000,IF(B4&gt;=1620000,1070000,IF(B4&gt;=1619000,1069000,IF(B4&gt;=551000,B4-550000,0))))) )))))</f>
        <v>6403509.7000000002</v>
      </c>
      <c r="F5" s="25"/>
      <c r="G5" s="25"/>
      <c r="H5" s="24"/>
      <c r="I5" s="24"/>
    </row>
    <row r="6" spans="1:9" ht="19.2" thickTop="1" thickBot="1" x14ac:dyDescent="0.5">
      <c r="A6" s="9" t="s">
        <v>1</v>
      </c>
      <c r="B6" s="30">
        <v>4248501</v>
      </c>
      <c r="C6" s="32" t="s">
        <v>24</v>
      </c>
      <c r="D6" s="33"/>
      <c r="E6" s="33"/>
      <c r="F6" s="33"/>
      <c r="G6" s="25"/>
      <c r="H6" s="24"/>
      <c r="I6" s="24"/>
    </row>
    <row r="7" spans="1:9" ht="18.600000000000001" thickTop="1" x14ac:dyDescent="0.45">
      <c r="A7" s="9" t="s">
        <v>3</v>
      </c>
      <c r="B7" s="29">
        <f>B5-B6</f>
        <v>2155008.7000000002</v>
      </c>
      <c r="C7" s="16">
        <f>IF($B$7&gt;39999000,0.45,IF($B$7&gt;17999000,0.4,IF($B$7&gt;8999000,0.33,IF(B7&gt;6949000,0.23,IF($B$7&gt;3299000,0.2,IF($B$7&gt;1949000,0.1))))))</f>
        <v>0.1</v>
      </c>
      <c r="D7" s="17" t="s">
        <v>18</v>
      </c>
      <c r="F7" s="24"/>
      <c r="G7" s="24"/>
      <c r="H7" s="24"/>
      <c r="I7" s="24"/>
    </row>
    <row r="8" spans="1:9" x14ac:dyDescent="0.45">
      <c r="A8" s="9" t="s">
        <v>17</v>
      </c>
      <c r="B8" s="15">
        <f>ROUNDDOWN($B$7*0.1,-2)</f>
        <v>215500</v>
      </c>
      <c r="C8" s="3"/>
      <c r="D8" s="12"/>
      <c r="F8" s="24"/>
      <c r="G8" s="24"/>
      <c r="H8" s="24"/>
      <c r="I8" s="24"/>
    </row>
    <row r="9" spans="1:9" x14ac:dyDescent="0.45">
      <c r="A9" s="9" t="s">
        <v>2</v>
      </c>
      <c r="B9" s="15">
        <f>ROUNDDOWN((IF($B$7&gt;39999000,$B$7*0.45-4796000,IF($B$7&gt;17999000,$B$7*0.4-2796000,IF($B$7&gt;8999000,B7*0.33-1536000,IF(B7&gt;6949000,B7*0.23-636000,IF($B$7&gt;3299000,$B$7*0.2-427500,IF(B7&gt;1949000,$B$7*0.1-97500,$B$7*0.05))))))*1.021),-2)</f>
        <v>120400</v>
      </c>
      <c r="F9" s="24"/>
      <c r="G9" s="24"/>
      <c r="H9" s="24"/>
      <c r="I9" s="24"/>
    </row>
    <row r="10" spans="1:9" x14ac:dyDescent="0.45">
      <c r="A10" s="22"/>
      <c r="B10" s="18"/>
    </row>
    <row r="11" spans="1:9" x14ac:dyDescent="0.45">
      <c r="A11" s="23" t="s">
        <v>21</v>
      </c>
      <c r="B11" s="23"/>
      <c r="C11" s="23"/>
      <c r="D11" s="23"/>
      <c r="F11" s="23" t="s">
        <v>22</v>
      </c>
      <c r="G11" s="23"/>
      <c r="H11" s="23"/>
      <c r="I11" s="23"/>
    </row>
    <row r="12" spans="1:9" x14ac:dyDescent="0.45">
      <c r="A12" s="5" t="s">
        <v>4</v>
      </c>
      <c r="B12" s="6"/>
      <c r="C12" s="4" t="s">
        <v>12</v>
      </c>
      <c r="D12" s="4" t="s">
        <v>13</v>
      </c>
      <c r="F12" s="4" t="s">
        <v>15</v>
      </c>
      <c r="G12" s="5" t="s">
        <v>16</v>
      </c>
      <c r="H12" s="10"/>
      <c r="I12" s="6"/>
    </row>
    <row r="13" spans="1:9" x14ac:dyDescent="0.45">
      <c r="A13" s="7" t="s">
        <v>5</v>
      </c>
      <c r="B13" s="8"/>
      <c r="C13" s="1">
        <v>0.05</v>
      </c>
      <c r="D13" s="2">
        <v>0</v>
      </c>
      <c r="F13" s="1">
        <v>0.05</v>
      </c>
      <c r="G13" s="11" t="s">
        <v>23</v>
      </c>
      <c r="H13" s="20">
        <v>0.23558000000000001</v>
      </c>
      <c r="I13" s="21" t="s">
        <v>20</v>
      </c>
    </row>
    <row r="14" spans="1:9" x14ac:dyDescent="0.45">
      <c r="A14" s="7" t="s">
        <v>6</v>
      </c>
      <c r="B14" s="8"/>
      <c r="C14" s="1">
        <v>0.1</v>
      </c>
      <c r="D14" s="2">
        <v>97500</v>
      </c>
      <c r="F14" s="1">
        <v>0.1</v>
      </c>
      <c r="G14" s="11" t="s">
        <v>23</v>
      </c>
      <c r="H14" s="20">
        <v>0.25064999999999998</v>
      </c>
      <c r="I14" s="21" t="s">
        <v>20</v>
      </c>
    </row>
    <row r="15" spans="1:9" x14ac:dyDescent="0.45">
      <c r="A15" s="7" t="s">
        <v>8</v>
      </c>
      <c r="B15" s="8"/>
      <c r="C15" s="1">
        <v>0.2</v>
      </c>
      <c r="D15" s="2">
        <v>427500</v>
      </c>
      <c r="F15" s="1">
        <v>0.2</v>
      </c>
      <c r="G15" s="11" t="s">
        <v>23</v>
      </c>
      <c r="H15" s="20">
        <v>0.28743000000000002</v>
      </c>
      <c r="I15" s="21" t="s">
        <v>20</v>
      </c>
    </row>
    <row r="16" spans="1:9" x14ac:dyDescent="0.45">
      <c r="A16" s="7" t="s">
        <v>9</v>
      </c>
      <c r="B16" s="8"/>
      <c r="C16" s="1">
        <v>0.23</v>
      </c>
      <c r="D16" s="2">
        <v>636000</v>
      </c>
      <c r="F16" s="1">
        <v>0.23</v>
      </c>
      <c r="G16" s="11" t="s">
        <v>23</v>
      </c>
      <c r="H16" s="20">
        <v>0.30066999999999999</v>
      </c>
      <c r="I16" s="21" t="s">
        <v>20</v>
      </c>
    </row>
    <row r="17" spans="1:9" x14ac:dyDescent="0.45">
      <c r="A17" s="7" t="s">
        <v>10</v>
      </c>
      <c r="B17" s="8"/>
      <c r="C17" s="1">
        <v>0.33</v>
      </c>
      <c r="D17" s="2">
        <v>1536000</v>
      </c>
      <c r="F17" s="1">
        <v>0.33</v>
      </c>
      <c r="G17" s="11" t="s">
        <v>23</v>
      </c>
      <c r="H17" s="20">
        <v>0.35519000000000001</v>
      </c>
      <c r="I17" s="21" t="s">
        <v>20</v>
      </c>
    </row>
    <row r="18" spans="1:9" x14ac:dyDescent="0.45">
      <c r="A18" s="7" t="s">
        <v>11</v>
      </c>
      <c r="B18" s="8"/>
      <c r="C18" s="1">
        <v>0.4</v>
      </c>
      <c r="D18" s="2">
        <v>2796000</v>
      </c>
      <c r="F18" s="1">
        <v>0.4</v>
      </c>
      <c r="G18" s="11" t="s">
        <v>23</v>
      </c>
      <c r="H18" s="20">
        <v>0.40683000000000002</v>
      </c>
      <c r="I18" s="21" t="s">
        <v>20</v>
      </c>
    </row>
    <row r="19" spans="1:9" x14ac:dyDescent="0.45">
      <c r="A19" s="7" t="s">
        <v>7</v>
      </c>
      <c r="B19" s="8"/>
      <c r="C19" s="1">
        <v>0.45</v>
      </c>
      <c r="D19" s="2">
        <v>4796000</v>
      </c>
      <c r="F19" s="1">
        <v>0.45</v>
      </c>
      <c r="G19" s="11" t="s">
        <v>23</v>
      </c>
      <c r="H19" s="20">
        <v>0.45396999999999998</v>
      </c>
      <c r="I19" s="21" t="s">
        <v>20</v>
      </c>
    </row>
    <row r="21" spans="1:9" x14ac:dyDescent="0.45">
      <c r="D21" s="13"/>
    </row>
    <row r="22" spans="1:9" x14ac:dyDescent="0.45">
      <c r="D22" s="14"/>
    </row>
    <row r="23" spans="1:9" x14ac:dyDescent="0.45">
      <c r="D23" s="14"/>
    </row>
    <row r="24" spans="1:9" x14ac:dyDescent="0.45">
      <c r="D24" s="14"/>
    </row>
    <row r="25" spans="1:9" x14ac:dyDescent="0.45">
      <c r="D25" s="14"/>
    </row>
    <row r="26" spans="1:9" x14ac:dyDescent="0.45">
      <c r="D26" s="14"/>
    </row>
    <row r="27" spans="1:9" x14ac:dyDescent="0.45">
      <c r="D27" s="14"/>
    </row>
    <row r="28" spans="1:9" x14ac:dyDescent="0.45">
      <c r="D28" s="14"/>
    </row>
  </sheetData>
  <mergeCells count="14">
    <mergeCell ref="A15:B15"/>
    <mergeCell ref="A16:B16"/>
    <mergeCell ref="A17:B17"/>
    <mergeCell ref="A18:B18"/>
    <mergeCell ref="A19:B19"/>
    <mergeCell ref="C2:E2"/>
    <mergeCell ref="C4:F4"/>
    <mergeCell ref="C6:F6"/>
    <mergeCell ref="A11:D11"/>
    <mergeCell ref="F11:I11"/>
    <mergeCell ref="A12:B12"/>
    <mergeCell ref="G12:I12"/>
    <mergeCell ref="A13:B13"/>
    <mergeCell ref="A14:B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源泉徴収票から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EXCEL活用術</dc:creator>
  <cp:lastModifiedBy>村井司</cp:lastModifiedBy>
  <dcterms:created xsi:type="dcterms:W3CDTF">2021-12-06T01:06:10Z</dcterms:created>
  <dcterms:modified xsi:type="dcterms:W3CDTF">2021-12-06T12:52:05Z</dcterms:modified>
</cp:coreProperties>
</file>