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3\Documents\excel-katsuyo\"/>
    </mc:Choice>
  </mc:AlternateContent>
  <xr:revisionPtr revIDLastSave="0" documentId="13_ncr:1_{07B00138-3F34-4798-B2FC-ABEE06C8C576}" xr6:coauthVersionLast="47" xr6:coauthVersionMax="47" xr10:uidLastSave="{00000000-0000-0000-0000-000000000000}"/>
  <bookViews>
    <workbookView xWindow="-108" yWindow="-108" windowWidth="23256" windowHeight="12576" xr2:uid="{656B5122-064D-432F-AFDB-69E41B4EC1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 s="1"/>
  <c r="D3" i="1"/>
  <c r="F10" i="1" l="1"/>
  <c r="E3" i="1"/>
  <c r="E10" i="1" s="1"/>
</calcChain>
</file>

<file path=xl/sharedStrings.xml><?xml version="1.0" encoding="utf-8"?>
<sst xmlns="http://schemas.openxmlformats.org/spreadsheetml/2006/main" count="9" uniqueCount="9">
  <si>
    <t>入社日</t>
    <rPh sb="0" eb="3">
      <t>ニュウシャビ</t>
    </rPh>
    <phoneticPr fontId="1"/>
  </si>
  <si>
    <t>退職日</t>
    <rPh sb="0" eb="3">
      <t>タイショクビ</t>
    </rPh>
    <phoneticPr fontId="1"/>
  </si>
  <si>
    <t>勤続年数</t>
    <rPh sb="0" eb="4">
      <t>キンゾクネンスウ</t>
    </rPh>
    <phoneticPr fontId="1"/>
  </si>
  <si>
    <t>退職金</t>
    <rPh sb="0" eb="3">
      <t>タイショクキン</t>
    </rPh>
    <phoneticPr fontId="1"/>
  </si>
  <si>
    <t>課税対象額</t>
    <rPh sb="0" eb="5">
      <t>カゼイタイショウガク</t>
    </rPh>
    <phoneticPr fontId="1"/>
  </si>
  <si>
    <t>所得税率</t>
    <rPh sb="0" eb="4">
      <t>ショトクゼイリツ</t>
    </rPh>
    <phoneticPr fontId="1"/>
  </si>
  <si>
    <t>所得税額</t>
    <rPh sb="0" eb="4">
      <t>ショトクゼイガク</t>
    </rPh>
    <phoneticPr fontId="1"/>
  </si>
  <si>
    <t>退職所得控除額</t>
    <rPh sb="0" eb="2">
      <t>タイショク</t>
    </rPh>
    <rPh sb="2" eb="4">
      <t>ショトク</t>
    </rPh>
    <rPh sb="4" eb="7">
      <t>コウジョガク</t>
    </rPh>
    <phoneticPr fontId="1"/>
  </si>
  <si>
    <t>住民税額</t>
    <rPh sb="0" eb="3">
      <t>ジュウミンゼイ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</si>
</sst>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&quot;年&quot;m&quot;月&quot;d&quot;日&quot;;@"/>
    <numFmt numFmtId="181" formatCode="#,##0&quot;円&quot;;[Red]\-#,##0&quot;円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0" fillId="0" borderId="0" xfId="1" applyFont="1">
      <alignment vertical="center"/>
    </xf>
    <xf numFmtId="177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38" fontId="0" fillId="0" borderId="6" xfId="1" applyFont="1" applyBorder="1">
      <alignment vertical="center"/>
    </xf>
    <xf numFmtId="181" fontId="0" fillId="0" borderId="6" xfId="1" applyNumberFormat="1" applyFont="1" applyBorder="1">
      <alignment vertical="center"/>
    </xf>
    <xf numFmtId="0" fontId="0" fillId="0" borderId="5" xfId="0" applyNumberForma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9" fontId="0" fillId="0" borderId="5" xfId="2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076E2-9FFA-4039-9226-FC5C3B85B155}">
  <dimension ref="B1:F10"/>
  <sheetViews>
    <sheetView showGridLines="0" tabSelected="1" workbookViewId="0">
      <selection activeCell="I7" sqref="I7"/>
    </sheetView>
  </sheetViews>
  <sheetFormatPr defaultRowHeight="18" x14ac:dyDescent="0.45"/>
  <cols>
    <col min="1" max="1" width="4.69921875" customWidth="1"/>
    <col min="2" max="3" width="14.69921875" customWidth="1"/>
    <col min="4" max="4" width="8.69921875" customWidth="1"/>
    <col min="5" max="6" width="12.69921875" customWidth="1"/>
  </cols>
  <sheetData>
    <row r="1" spans="2:6" ht="18.600000000000001" thickBot="1" x14ac:dyDescent="0.5"/>
    <row r="2" spans="2:6" x14ac:dyDescent="0.45">
      <c r="B2" s="3" t="s">
        <v>0</v>
      </c>
      <c r="C2" s="4" t="s">
        <v>1</v>
      </c>
      <c r="D2" s="4" t="s">
        <v>2</v>
      </c>
      <c r="E2" s="5" t="s">
        <v>7</v>
      </c>
    </row>
    <row r="3" spans="2:6" ht="18.600000000000001" thickBot="1" x14ac:dyDescent="0.5">
      <c r="B3" s="6">
        <v>31503</v>
      </c>
      <c r="C3" s="7">
        <v>45382</v>
      </c>
      <c r="D3" s="10">
        <f>DATEDIF(B3,C3+1,"y")+IF(DATEDIF(B3,C3+1,"yd")&gt;0,1,0)</f>
        <v>38</v>
      </c>
      <c r="E3" s="9">
        <f>IF(D3&lt;21,400000*D3,(D3-20)*700000+8000000)</f>
        <v>20600000</v>
      </c>
    </row>
    <row r="4" spans="2:6" x14ac:dyDescent="0.45">
      <c r="B4" s="2"/>
      <c r="C4" s="2"/>
      <c r="E4" s="1"/>
    </row>
    <row r="5" spans="2:6" x14ac:dyDescent="0.45">
      <c r="B5" s="2"/>
      <c r="C5" s="2"/>
      <c r="E5" s="1"/>
    </row>
    <row r="6" spans="2:6" x14ac:dyDescent="0.45">
      <c r="B6" s="2"/>
      <c r="C6" s="2"/>
      <c r="E6" s="1"/>
    </row>
    <row r="7" spans="2:6" x14ac:dyDescent="0.45">
      <c r="B7" s="2"/>
      <c r="C7" s="2"/>
      <c r="E7" s="1"/>
    </row>
    <row r="8" spans="2:6" ht="18.600000000000001" thickBot="1" x14ac:dyDescent="0.5">
      <c r="B8" s="2"/>
      <c r="C8" s="2"/>
      <c r="E8" s="1"/>
    </row>
    <row r="9" spans="2:6" x14ac:dyDescent="0.45">
      <c r="B9" s="3" t="s">
        <v>3</v>
      </c>
      <c r="C9" s="4" t="s">
        <v>4</v>
      </c>
      <c r="D9" s="4" t="s">
        <v>5</v>
      </c>
      <c r="E9" s="5" t="s">
        <v>6</v>
      </c>
      <c r="F9" s="5" t="s">
        <v>8</v>
      </c>
    </row>
    <row r="10" spans="2:6" ht="18.600000000000001" thickBot="1" x14ac:dyDescent="0.5">
      <c r="B10" s="11">
        <v>30000000</v>
      </c>
      <c r="C10" s="12">
        <f>IF(B10-E3&lt;0,0,(B10-E3)/2)</f>
        <v>4700000</v>
      </c>
      <c r="D10" s="13">
        <f>IF($C$10&gt;40000000,0.45,IF($C$10&gt;17999000,0.4,IF($C$10&gt;8999000,0.33,IF($C$10&gt;6949000,0.23,IF($C$10&gt;3299000,0.2,IF($C$10&gt;1949000,0.1,0.05))))))</f>
        <v>0.2</v>
      </c>
      <c r="E10" s="8">
        <f>C10*D10</f>
        <v>940000</v>
      </c>
      <c r="F10" s="8">
        <f>C10*0.1</f>
        <v>470000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村井 司</dc:creator>
  <cp:lastModifiedBy>村井司</cp:lastModifiedBy>
  <dcterms:created xsi:type="dcterms:W3CDTF">2022-12-23T07:09:11Z</dcterms:created>
  <dcterms:modified xsi:type="dcterms:W3CDTF">2022-12-24T09:59:01Z</dcterms:modified>
</cp:coreProperties>
</file>